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10725" windowHeight="759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4" i="1" l="1"/>
  <c r="E14" i="1"/>
  <c r="B13" i="1"/>
  <c r="B14" i="1" s="1"/>
  <c r="B11" i="1"/>
  <c r="F9" i="1"/>
  <c r="F10" i="1" s="1"/>
  <c r="E9" i="1"/>
  <c r="E10" i="1" s="1"/>
  <c r="E11" i="1" s="1"/>
  <c r="E15" i="1" s="1"/>
  <c r="F8" i="1"/>
  <c r="E8" i="1"/>
  <c r="F11" i="1" l="1"/>
  <c r="F15" i="1" s="1"/>
</calcChain>
</file>

<file path=xl/sharedStrings.xml><?xml version="1.0" encoding="utf-8"?>
<sst xmlns="http://schemas.openxmlformats.org/spreadsheetml/2006/main" count="30" uniqueCount="25">
  <si>
    <t>Teletech</t>
  </si>
  <si>
    <t>Telecomm</t>
  </si>
  <si>
    <t>P&amp;S</t>
  </si>
  <si>
    <t>Beta</t>
  </si>
  <si>
    <t>Asset Weights</t>
  </si>
  <si>
    <t>Risk-free</t>
  </si>
  <si>
    <t xml:space="preserve">Tax </t>
  </si>
  <si>
    <t>Market rate</t>
  </si>
  <si>
    <t>Cost of debt</t>
  </si>
  <si>
    <t>Cost of Equity</t>
  </si>
  <si>
    <r>
      <t xml:space="preserve">Beta </t>
    </r>
    <r>
      <rPr>
        <i/>
        <sz val="10"/>
        <rFont val="Arial"/>
      </rPr>
      <t>unlevered (industry avg)</t>
    </r>
  </si>
  <si>
    <t>Cost of Capital</t>
  </si>
  <si>
    <t>Rf</t>
  </si>
  <si>
    <t>Weight of Debt</t>
  </si>
  <si>
    <t>Rm</t>
  </si>
  <si>
    <t>Weight of Equity</t>
  </si>
  <si>
    <t>D/E</t>
  </si>
  <si>
    <t>Cost of Debt</t>
  </si>
  <si>
    <r>
      <t>Beta</t>
    </r>
    <r>
      <rPr>
        <i/>
        <sz val="10"/>
        <rFont val="Arial"/>
      </rPr>
      <t xml:space="preserve"> unlevered</t>
    </r>
  </si>
  <si>
    <t>WACC</t>
  </si>
  <si>
    <t>ROC</t>
  </si>
  <si>
    <t>Capital Employed</t>
  </si>
  <si>
    <t>Capital employed</t>
  </si>
  <si>
    <t>Value Created (constant WACC)</t>
  </si>
  <si>
    <t>Value Created (adjusted WACC)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</si>
</sst>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rgb="FF000000"/>
      <name val="Arial"/>
    </font>
    <font>
      <sz val="11"/>
      <name val="Times New Roman"/>
    </font>
    <font>
      <b/>
      <sz val="11"/>
      <name val="Times New Roman"/>
    </font>
    <font>
      <i/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2" fillId="0" borderId="1" xfId="0" applyFont="1" applyBorder="1" applyAlignment="1"/>
    <xf numFmtId="0" fontId="1" fillId="0" borderId="0" xfId="0" applyFont="1" applyAlignment="1"/>
    <xf numFmtId="9" fontId="1" fillId="0" borderId="0" xfId="0" applyNumberFormat="1" applyFont="1" applyAlignment="1"/>
    <xf numFmtId="10" fontId="1" fillId="0" borderId="0" xfId="0" applyNumberFormat="1" applyFont="1" applyAlignment="1"/>
    <xf numFmtId="0" fontId="1" fillId="0" borderId="1" xfId="0" applyFont="1" applyBorder="1" applyAlignment="1"/>
    <xf numFmtId="10" fontId="1" fillId="0" borderId="1" xfId="0" applyNumberFormat="1" applyFont="1" applyBorder="1"/>
    <xf numFmtId="0" fontId="1" fillId="0" borderId="0" xfId="0" applyFont="1" applyAlignment="1"/>
    <xf numFmtId="10" fontId="1" fillId="0" borderId="0" xfId="0" applyNumberFormat="1" applyFont="1" applyAlignment="1">
      <alignment horizontal="right"/>
    </xf>
    <xf numFmtId="10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/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defaultColWidth="14.42578125" defaultRowHeight="15.75" customHeight="1" x14ac:dyDescent="0.2"/>
  <cols>
    <col min="1" max="1" width="27.7109375" customWidth="1"/>
    <col min="2" max="2" width="17.42578125" customWidth="1"/>
    <col min="4" max="4" width="28" customWidth="1"/>
    <col min="5" max="5" width="17.42578125" customWidth="1"/>
    <col min="6" max="6" width="16.42578125" customWidth="1"/>
  </cols>
  <sheetData>
    <row r="1" spans="1:26" x14ac:dyDescent="0.25">
      <c r="A1" s="1"/>
      <c r="B1" s="2" t="s">
        <v>0</v>
      </c>
      <c r="C1" s="1"/>
      <c r="D1" s="1"/>
      <c r="E1" s="2" t="s">
        <v>1</v>
      </c>
      <c r="F1" s="2" t="s">
        <v>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3" t="s">
        <v>3</v>
      </c>
      <c r="B2" s="3">
        <v>1.1499999999999999</v>
      </c>
      <c r="C2" s="1"/>
      <c r="D2" s="3" t="s">
        <v>4</v>
      </c>
      <c r="E2" s="4">
        <v>0.75</v>
      </c>
      <c r="F2" s="4">
        <v>0.25</v>
      </c>
      <c r="G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3" t="s">
        <v>5</v>
      </c>
      <c r="B3" s="5">
        <v>4.6199999999999998E-2</v>
      </c>
      <c r="C3" s="1"/>
      <c r="D3" s="3" t="s">
        <v>6</v>
      </c>
      <c r="E3" s="5">
        <v>0.4</v>
      </c>
      <c r="F3" s="4">
        <v>0.4</v>
      </c>
      <c r="G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3" t="s">
        <v>7</v>
      </c>
      <c r="B4" s="5">
        <v>5.5E-2</v>
      </c>
      <c r="C4" s="1"/>
      <c r="D4" s="3" t="s">
        <v>8</v>
      </c>
      <c r="E4" s="5">
        <v>3.44E-2</v>
      </c>
      <c r="F4" s="5">
        <v>4.48E-2</v>
      </c>
      <c r="G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3" t="s">
        <v>9</v>
      </c>
      <c r="B5" s="5">
        <v>0.1095</v>
      </c>
      <c r="C5" s="1"/>
      <c r="D5" s="3" t="s">
        <v>10</v>
      </c>
      <c r="E5" s="3">
        <v>1.04</v>
      </c>
      <c r="F5" s="3">
        <v>1.36</v>
      </c>
      <c r="G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3" t="s">
        <v>11</v>
      </c>
      <c r="B6" s="5">
        <v>9.2999999999999999E-2</v>
      </c>
      <c r="C6" s="1"/>
      <c r="D6" s="3" t="s">
        <v>12</v>
      </c>
      <c r="E6" s="5">
        <v>4.6199999999999998E-2</v>
      </c>
      <c r="F6" s="5">
        <v>4.6199999999999998E-2</v>
      </c>
      <c r="G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3" t="s">
        <v>13</v>
      </c>
      <c r="B7" s="5">
        <v>0.222</v>
      </c>
      <c r="C7" s="1"/>
      <c r="D7" s="3" t="s">
        <v>14</v>
      </c>
      <c r="E7" s="5">
        <v>0.1012</v>
      </c>
      <c r="F7" s="5">
        <v>0.1012</v>
      </c>
      <c r="G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3" t="s">
        <v>15</v>
      </c>
      <c r="B8" s="5">
        <v>0.77800000000000002</v>
      </c>
      <c r="C8" s="1"/>
      <c r="D8" s="6" t="s">
        <v>9</v>
      </c>
      <c r="E8" s="7">
        <f t="shared" ref="E8:F8" si="0">E6+(E7-E6)*E5</f>
        <v>0.10339999999999999</v>
      </c>
      <c r="F8" s="7">
        <f t="shared" si="0"/>
        <v>0.121</v>
      </c>
      <c r="G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3" t="s">
        <v>16</v>
      </c>
      <c r="B9" s="5">
        <v>0.28999999999999998</v>
      </c>
      <c r="C9" s="1"/>
      <c r="D9" s="8" t="s">
        <v>13</v>
      </c>
      <c r="E9" s="9">
        <f>0.41/(1+0.41)</f>
        <v>0.29078014184397161</v>
      </c>
      <c r="F9" s="9">
        <f>((16.6%+5.8%)/2)/(1+(16.6%+5.8%)/2)</f>
        <v>0.10071942446043165</v>
      </c>
      <c r="G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3" t="s">
        <v>17</v>
      </c>
      <c r="B10" s="5">
        <v>3.5299999999999998E-2</v>
      </c>
      <c r="C10" s="1"/>
      <c r="D10" s="3" t="s">
        <v>15</v>
      </c>
      <c r="E10" s="10">
        <f t="shared" ref="E10:F10" si="1">1-E9</f>
        <v>0.70921985815602839</v>
      </c>
      <c r="F10" s="10">
        <f t="shared" si="1"/>
        <v>0.89928057553956831</v>
      </c>
      <c r="G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3" t="s">
        <v>18</v>
      </c>
      <c r="B11" s="11">
        <f>B2/(1+((1-E3)*(B9)))</f>
        <v>0.97955706984667801</v>
      </c>
      <c r="C11" s="3"/>
      <c r="D11" s="3" t="s">
        <v>19</v>
      </c>
      <c r="E11" s="10">
        <f t="shared" ref="E11:F11" si="2">(E9*E4)+(E10*E8)</f>
        <v>8.3336170212765959E-2</v>
      </c>
      <c r="F11" s="10">
        <f t="shared" si="2"/>
        <v>0.11332517985611509</v>
      </c>
      <c r="G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3" t="s">
        <v>20</v>
      </c>
      <c r="B12" s="5">
        <v>9.5799999999999996E-2</v>
      </c>
      <c r="C12" s="1"/>
      <c r="D12" s="3" t="s">
        <v>20</v>
      </c>
      <c r="E12" s="5">
        <v>9.0999999999999998E-2</v>
      </c>
      <c r="F12" s="4">
        <v>0.11</v>
      </c>
      <c r="G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3" t="s">
        <v>21</v>
      </c>
      <c r="B13" s="12">
        <f>E13+F13</f>
        <v>16000000000</v>
      </c>
      <c r="C13" s="1"/>
      <c r="D13" s="13" t="s">
        <v>22</v>
      </c>
      <c r="E13" s="14">
        <v>11400000000</v>
      </c>
      <c r="F13" s="14">
        <v>4600000000</v>
      </c>
      <c r="G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3" t="s">
        <v>23</v>
      </c>
      <c r="B14" s="12">
        <f>(B12-B6)*B13</f>
        <v>44799999.999999948</v>
      </c>
      <c r="C14" s="1"/>
      <c r="D14" s="3" t="s">
        <v>23</v>
      </c>
      <c r="E14" s="12">
        <f>(E12-B6)*E13</f>
        <v>-22800000.000000019</v>
      </c>
      <c r="F14" s="12">
        <f>(F12-B6)*F13</f>
        <v>78200000</v>
      </c>
      <c r="G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3" t="s">
        <v>24</v>
      </c>
      <c r="E15" s="12">
        <f t="shared" ref="E15:F15" si="3">(E12-E11)*E13</f>
        <v>87367659.574468046</v>
      </c>
      <c r="F15" s="12">
        <f t="shared" si="3"/>
        <v>-15295827.338129427</v>
      </c>
      <c r="G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2018-03-16T04:58:14Z</dcterms:created>
  <dcterms:modified xsi:type="dcterms:W3CDTF">2018-03-16T04:58:14Z</dcterms:modified>
</cp:coreProperties>
</file>